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35" yWindow="65356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<sst xmlns="http://schemas.openxmlformats.org/spreadsheetml/2006/main" count="1352" uniqueCount="78">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</sst>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23">
      <pane xSplit="1" topLeftCell="W1" activePane="topRight" state="frozen"/>
      <selection pane="topLeft" activeCell="A1" sqref="A1"/>
      <selection pane="topRight" activeCell="AJ74" sqref="AJ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34">
      <pane xSplit="1" topLeftCell="B1" activePane="topRight" state="frozen"/>
      <selection pane="topLeft" activeCell="A1" sqref="A1"/>
      <selection pane="topRight" activeCell="H63" sqref="H6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26</v>
      </c>
      <c r="U4" s="8">
        <v>27</v>
      </c>
      <c r="V4" s="8">
        <v>28</v>
      </c>
      <c r="W4" s="8">
        <v>29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2056.0500000000175</v>
      </c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1604.8500000000176</v>
      </c>
      <c r="AF7" s="54"/>
      <c r="AG7" s="40"/>
    </row>
    <row r="8" spans="1:55" ht="18" customHeight="1">
      <c r="A8" s="47" t="s">
        <v>30</v>
      </c>
      <c r="B8" s="33">
        <f>SUM(E8:AB8)</f>
        <v>19033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169282.94000000018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248700.6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32480.399999999998</v>
      </c>
      <c r="AG9" s="69">
        <f>AG10+AG15+AG24+AG33+AG47+AG52+AG54+AG61+AG62+AG71+AG72+AG76+AG88+AG81+AG83+AG82+AG69+AG89+AG91+AG90+AG70+AG40+AG92</f>
        <v>341324.02225999994</v>
      </c>
      <c r="AH9" s="41"/>
      <c r="AI9" s="160"/>
    </row>
    <row r="10" spans="1:35" ht="15.75">
      <c r="A10" s="4" t="s">
        <v>4</v>
      </c>
      <c r="B10" s="72">
        <v>14177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543.3</v>
      </c>
      <c r="AG10" s="72">
        <f>B10+C10-AF10</f>
        <v>17266.6</v>
      </c>
      <c r="AH10" s="18"/>
      <c r="AI10" s="143"/>
    </row>
    <row r="11" spans="1:35" ht="15.75">
      <c r="A11" s="3" t="s">
        <v>5</v>
      </c>
      <c r="B11" s="72">
        <v>12448.4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227.7</v>
      </c>
      <c r="AG11" s="72">
        <f>B11+C11-AF11</f>
        <v>14262.9</v>
      </c>
      <c r="AH11" s="18"/>
      <c r="AI11" s="143"/>
    </row>
    <row r="12" spans="1:35" ht="15.75">
      <c r="A12" s="3" t="s">
        <v>2</v>
      </c>
      <c r="B12" s="70">
        <v>487.6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30.3</v>
      </c>
      <c r="AG12" s="72">
        <f>B12+C12-AF12</f>
        <v>953.8000000000001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1241.0000000000005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285.29999999999995</v>
      </c>
      <c r="AG14" s="72">
        <f>AG10-AG11-AG12-AG13</f>
        <v>2049.8999999999987</v>
      </c>
      <c r="AH14" s="18"/>
      <c r="AI14" s="156"/>
    </row>
    <row r="15" spans="1:36" ht="15" customHeight="1">
      <c r="A15" s="4" t="s">
        <v>6</v>
      </c>
      <c r="B15" s="72">
        <v>73488.7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3192.3</v>
      </c>
      <c r="AG15" s="72">
        <f aca="true" t="shared" si="3" ref="AG15:AG31">B15+C15-AF15</f>
        <v>111316.2</v>
      </c>
      <c r="AH15" s="112"/>
      <c r="AI15" s="156"/>
      <c r="AJ15" s="86"/>
    </row>
    <row r="16" spans="1:35" s="53" customFormat="1" ht="15" customHeight="1">
      <c r="A16" s="51" t="s">
        <v>38</v>
      </c>
      <c r="B16" s="76">
        <v>20176</v>
      </c>
      <c r="C16" s="76">
        <v>53.89999999999782</v>
      </c>
      <c r="D16" s="74"/>
      <c r="E16" s="74"/>
      <c r="F16" s="75"/>
      <c r="G16" s="75">
        <v>2.7</v>
      </c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2.7</v>
      </c>
      <c r="AG16" s="115">
        <f t="shared" si="3"/>
        <v>20227.199999999997</v>
      </c>
      <c r="AH16" s="116"/>
      <c r="AI16" s="161"/>
    </row>
    <row r="17" spans="1:35" ht="15.75">
      <c r="A17" s="3" t="s">
        <v>5</v>
      </c>
      <c r="B17" s="72">
        <v>53386.1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2.7</v>
      </c>
      <c r="AG17" s="72">
        <f t="shared" si="3"/>
        <v>67214.49999999999</v>
      </c>
      <c r="AH17" s="21"/>
      <c r="AI17" s="143"/>
    </row>
    <row r="18" spans="1:35" ht="15.75">
      <c r="A18" s="3" t="s">
        <v>3</v>
      </c>
      <c r="B18" s="72"/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3.4000000000000004</v>
      </c>
      <c r="AG18" s="72">
        <f t="shared" si="3"/>
        <v>23.5</v>
      </c>
      <c r="AH18" s="18"/>
      <c r="AI18" s="143"/>
    </row>
    <row r="19" spans="1:35" ht="15.75">
      <c r="A19" s="3" t="s">
        <v>1</v>
      </c>
      <c r="B19" s="72">
        <v>4229.9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923.7</v>
      </c>
      <c r="AG19" s="72">
        <f t="shared" si="3"/>
        <v>7561.399999999999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1767.1000000000001</v>
      </c>
      <c r="AG20" s="72">
        <f t="shared" si="3"/>
        <v>24963.8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97.6</v>
      </c>
      <c r="AG21" s="72">
        <f t="shared" si="3"/>
        <v>1615.0000000000002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1623.8999999999983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397.80000000000007</v>
      </c>
      <c r="AG23" s="72">
        <f>B23+C23-AF23</f>
        <v>9938.000000000011</v>
      </c>
      <c r="AH23" s="18"/>
      <c r="AI23" s="143"/>
    </row>
    <row r="24" spans="1:36" ht="15" customHeight="1">
      <c r="A24" s="4" t="s">
        <v>7</v>
      </c>
      <c r="B24" s="72">
        <v>43146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1305.7</v>
      </c>
      <c r="AG24" s="72">
        <f t="shared" si="3"/>
        <v>49979.42099999999</v>
      </c>
      <c r="AH24" s="86"/>
      <c r="AI24" s="156"/>
      <c r="AJ24" s="86"/>
    </row>
    <row r="25" spans="1:35" s="117" customFormat="1" ht="15" customHeight="1">
      <c r="A25" s="113" t="s">
        <v>39</v>
      </c>
      <c r="B25" s="76">
        <v>15694.8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448.5</v>
      </c>
      <c r="AG25" s="115">
        <f t="shared" si="3"/>
        <v>15246.3</v>
      </c>
      <c r="AH25" s="116"/>
      <c r="AI25" s="162"/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43146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1305.7</v>
      </c>
      <c r="AG32" s="72">
        <f>AG24</f>
        <v>49979.42099999999</v>
      </c>
      <c r="AI32" s="143"/>
    </row>
    <row r="33" spans="1:35" ht="15" customHeight="1">
      <c r="A33" s="4" t="s">
        <v>8</v>
      </c>
      <c r="B33" s="72">
        <v>352.3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4.4</v>
      </c>
      <c r="AG33" s="72">
        <f aca="true" t="shared" si="6" ref="AG33:AG38">B33+C33-AF33</f>
        <v>1924.7</v>
      </c>
      <c r="AI33" s="143"/>
    </row>
    <row r="34" spans="1:35" ht="15.75">
      <c r="A34" s="3" t="s">
        <v>5</v>
      </c>
      <c r="B34" s="72">
        <v>257.6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4.4</v>
      </c>
      <c r="AG34" s="72">
        <f t="shared" si="6"/>
        <v>404.9000000000001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v>37.9</v>
      </c>
      <c r="C36" s="72">
        <v>82.5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120.4</v>
      </c>
      <c r="AI36" s="143"/>
    </row>
    <row r="37" spans="1:35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56.79999999999999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114.19999999999982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82.3</v>
      </c>
      <c r="AG40" s="72">
        <f aca="true" t="shared" si="8" ref="AG40:AG45">B40+C40-AF40</f>
        <v>1417.5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1113.4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38.900000000000006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68.2</v>
      </c>
      <c r="AG44" s="72">
        <f t="shared" si="8"/>
        <v>236.2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14.100000000000001</v>
      </c>
      <c r="AG46" s="72">
        <f>AG40-AG41-AG42-AG43-AG44-AG45</f>
        <v>28.89999999999992</v>
      </c>
      <c r="AI46" s="143"/>
    </row>
    <row r="47" spans="1:35" ht="17.25" customHeight="1">
      <c r="A47" s="4" t="s">
        <v>43</v>
      </c>
      <c r="B47" s="70">
        <v>2403.7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285.2</v>
      </c>
      <c r="AG47" s="72">
        <f>B47+C47-AF47</f>
        <v>3145.7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68.24999999999997</v>
      </c>
      <c r="AI48" s="143"/>
    </row>
    <row r="49" spans="1:35" ht="15.75">
      <c r="A49" s="3" t="s">
        <v>16</v>
      </c>
      <c r="B49" s="72">
        <v>1239.5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243.90000000000003</v>
      </c>
      <c r="AG49" s="72">
        <f>B49+C49-AF49</f>
        <v>1526.1739000000002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1127.7999999999997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41.29999999999997</v>
      </c>
      <c r="AG51" s="72">
        <f>AG47-AG49-AG48</f>
        <v>1551.2760999999996</v>
      </c>
      <c r="AI51" s="143"/>
    </row>
    <row r="52" spans="1:35" ht="15" customHeight="1">
      <c r="A52" s="4" t="s">
        <v>0</v>
      </c>
      <c r="B52" s="72">
        <v>46445.7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1344.8999999999999</v>
      </c>
      <c r="AG52" s="72">
        <f aca="true" t="shared" si="11" ref="AG52:AG59">B52+C52-AF52</f>
        <v>47454.66226</v>
      </c>
      <c r="AI52" s="143"/>
    </row>
    <row r="53" spans="1:35" ht="15" customHeight="1">
      <c r="A53" s="3" t="s">
        <v>2</v>
      </c>
      <c r="B53" s="72">
        <v>2699.6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1137.5</v>
      </c>
      <c r="AG53" s="72">
        <f t="shared" si="11"/>
        <v>1707.1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215.39999999999998</v>
      </c>
      <c r="AG54" s="72">
        <f t="shared" si="11"/>
        <v>3302.5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1400.4999999999998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21.5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644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215.39999999999998</v>
      </c>
      <c r="AG60" s="72">
        <f>AG54-AG55-AG57-AG59-AG56-AG58</f>
        <v>1231.4000000000003</v>
      </c>
      <c r="AI60" s="143"/>
    </row>
    <row r="61" spans="1:35" ht="15" customHeight="1">
      <c r="A61" s="4" t="s">
        <v>10</v>
      </c>
      <c r="B61" s="72">
        <v>66.4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2.9000000000000004</v>
      </c>
      <c r="AG61" s="72">
        <f aca="true" t="shared" si="14" ref="AG61:AG67">B61+C61-AF61</f>
        <v>894</v>
      </c>
      <c r="AI61" s="143"/>
    </row>
    <row r="62" spans="1:35" s="18" customFormat="1" ht="15" customHeight="1">
      <c r="A62" s="108" t="s">
        <v>11</v>
      </c>
      <c r="B62" s="72">
        <v>3404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275.90000000000003</v>
      </c>
      <c r="AG62" s="72">
        <f t="shared" si="14"/>
        <v>7939.5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10.9</v>
      </c>
      <c r="AG63" s="72">
        <f t="shared" si="14"/>
        <v>2945.7999999999997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6.1</v>
      </c>
      <c r="AH64" s="6"/>
      <c r="AI64" s="143"/>
    </row>
    <row r="65" spans="1:35" ht="15.75">
      <c r="A65" s="3" t="s">
        <v>1</v>
      </c>
      <c r="B65" s="72">
        <v>69.3</v>
      </c>
      <c r="C65" s="72">
        <v>203.5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272.8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1.2</v>
      </c>
      <c r="AG66" s="72">
        <f t="shared" si="14"/>
        <v>575.3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118</v>
      </c>
      <c r="AI67" s="143"/>
    </row>
    <row r="68" spans="1:35" ht="15.75">
      <c r="A68" s="3" t="s">
        <v>23</v>
      </c>
      <c r="B68" s="72">
        <f>B62-B63-B66-B67-B65-B64</f>
        <v>1430.9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263.8</v>
      </c>
      <c r="AG68" s="72">
        <f>AG62-AG63-AG66-AG67-AG65-AG64</f>
        <v>4021.5000000000005</v>
      </c>
      <c r="AI68" s="143"/>
    </row>
    <row r="69" spans="1:35" ht="31.5">
      <c r="A69" s="4" t="s">
        <v>45</v>
      </c>
      <c r="B69" s="72">
        <v>11787.8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14784.738999999998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139.4</v>
      </c>
      <c r="AG71" s="130">
        <f t="shared" si="16"/>
        <v>44.29999999999981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v>2492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404.8</v>
      </c>
      <c r="AG72" s="130">
        <f t="shared" si="16"/>
        <v>6698.9</v>
      </c>
      <c r="AH72" s="86">
        <f>AG72+AG69+AG76+AG91+AG83+AG88</f>
        <v>24232.338999999996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146.6</v>
      </c>
      <c r="AG74" s="130">
        <f t="shared" si="16"/>
        <v>1125.1000000000001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293.69999999999993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248.7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112.50000000000001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18.1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34.1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 hidden="1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v>38049.8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699.7</v>
      </c>
      <c r="AG89" s="72">
        <f t="shared" si="16"/>
        <v>51508.100000000006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v>4703.2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23984.2</v>
      </c>
      <c r="AG92" s="72">
        <f t="shared" si="16"/>
        <v>17345.099999999995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248700.6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32480.399999999998</v>
      </c>
      <c r="AG94" s="84">
        <f>AG10+AG15+AG24+AG33+AG47+AG52+AG54+AG61+AG62+AG69+AG71+AG72+AG76+AG81+AG82+AG83+AG88+AG89+AG90+AG91+AG70+AG40+AG92</f>
        <v>341324.02225999994</v>
      </c>
    </row>
    <row r="95" spans="1:33" ht="15.75">
      <c r="A95" s="3" t="s">
        <v>5</v>
      </c>
      <c r="B95" s="22">
        <f>B11+B17+B26+B34+B55+B63+B73+B41+B77+B48</f>
        <v>70061.40000000001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245.70000000000002</v>
      </c>
      <c r="AG95" s="71">
        <f>B95+C95-AF95</f>
        <v>87568.25</v>
      </c>
    </row>
    <row r="96" spans="1:33" ht="15.75">
      <c r="A96" s="3" t="s">
        <v>2</v>
      </c>
      <c r="B96" s="22">
        <f aca="true" t="shared" si="19" ref="B96:AD96">B12+B20+B29+B36+B57+B66+B44+B80+B74+B53</f>
        <v>17260.3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3150.9</v>
      </c>
      <c r="AG96" s="71">
        <f>B96+C96-AF96</f>
        <v>30343.799999999996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3.4000000000000004</v>
      </c>
      <c r="AG97" s="71">
        <f>B97+C97-AF97</f>
        <v>29.700000000000003</v>
      </c>
    </row>
    <row r="98" spans="1:33" ht="15.75">
      <c r="A98" s="3" t="s">
        <v>1</v>
      </c>
      <c r="B98" s="22">
        <f aca="true" t="shared" si="21" ref="B98:AD98">B19+B28+B65+B35+B43+B56+B79</f>
        <v>4340.9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923.7</v>
      </c>
      <c r="AG98" s="71">
        <f>B98+C98-AF98</f>
        <v>7896.599999999999</v>
      </c>
    </row>
    <row r="99" spans="1:33" ht="15.75">
      <c r="A99" s="3" t="s">
        <v>16</v>
      </c>
      <c r="B99" s="22">
        <f aca="true" t="shared" si="22" ref="B99:W99">B21+B30+B49+B37+B58+B13+B75+B67</f>
        <v>2514.6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341.5</v>
      </c>
      <c r="AG99" s="71">
        <f>B99+C99-AF99</f>
        <v>4841.1739</v>
      </c>
    </row>
    <row r="100" spans="1:33" ht="12.75">
      <c r="A100" s="1" t="s">
        <v>35</v>
      </c>
      <c r="B100" s="2">
        <f aca="true" t="shared" si="23" ref="B100:AD100">B94-B95-B96-B97-B98-B99</f>
        <v>154523.40000000002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0</v>
      </c>
      <c r="J100" s="131">
        <f t="shared" si="23"/>
        <v>0</v>
      </c>
      <c r="K100" s="85">
        <f t="shared" si="23"/>
        <v>0</v>
      </c>
      <c r="L100" s="131">
        <f t="shared" si="23"/>
        <v>0</v>
      </c>
      <c r="M100" s="85">
        <f t="shared" si="23"/>
        <v>0</v>
      </c>
      <c r="N100" s="85">
        <f t="shared" si="23"/>
        <v>0</v>
      </c>
      <c r="O100" s="85">
        <f t="shared" si="23"/>
        <v>0</v>
      </c>
      <c r="P100" s="85">
        <f t="shared" si="23"/>
        <v>0</v>
      </c>
      <c r="Q100" s="85">
        <f t="shared" si="23"/>
        <v>0</v>
      </c>
      <c r="R100" s="85">
        <f t="shared" si="23"/>
        <v>0</v>
      </c>
      <c r="S100" s="85">
        <f t="shared" si="23"/>
        <v>0</v>
      </c>
      <c r="T100" s="85">
        <f t="shared" si="23"/>
        <v>0</v>
      </c>
      <c r="U100" s="85">
        <f t="shared" si="23"/>
        <v>0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27815.199999999993</v>
      </c>
      <c r="AG100" s="85">
        <f>AG94-AG95-AG96-AG97-AG98-AG99</f>
        <v>210644.49835999994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2018-12-07T11:27:34Z</cp:lastPrinted>
  <dcterms:created xsi:type="dcterms:W3CDTF">2002-11-05T08:53:00Z</dcterms:created>
  <dcterms:modified xsi:type="dcterms:W3CDTF">2018-12-07T11:28:34Z</dcterms:modified>
  <cp:category/>
  <cp:version/>
  <cp:contentType/>
  <cp:contentStatus/>
</cp:coreProperties>
</file>